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80" windowHeight="7815" activeTab="0"/>
  </bookViews>
  <sheets>
    <sheet name="ca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<sst xmlns="http://schemas.openxmlformats.org/spreadsheetml/2006/main" count="53" uniqueCount="37">
  <si>
    <t>ค่าหุ้นสะสม ปี 2552 ยกมา</t>
  </si>
  <si>
    <t>ปันผลสมมุติ 6.5%</t>
  </si>
  <si>
    <t>ค่าหุ้นสะสมปี 2552 = 6000 * 0.065 เท่ากับ</t>
  </si>
  <si>
    <t>บาท</t>
  </si>
  <si>
    <t>คิดปันผลรายเดือนปี 2553</t>
  </si>
  <si>
    <t>ทดไว้</t>
  </si>
  <si>
    <t>บาท ทดไว้</t>
  </si>
  <si>
    <t>รวมเงินปันผลปี 2553</t>
  </si>
  <si>
    <t>เงินปันผล 52 ยกมา</t>
  </si>
  <si>
    <t>รวมได้ปันผล 2553</t>
  </si>
  <si>
    <t>ค่าหุ้นเดือนละ</t>
  </si>
  <si>
    <t>ปันผลรายเดือน</t>
  </si>
  <si>
    <t>วิธีคิดเงินเฉลี่ยคืน</t>
  </si>
  <si>
    <t>ดอกเบี้ยที่จ่ายเงินกู้ ตั้งแต่ที่เริ่มกู้ในปี 2553 - ธ.ค. 2553</t>
  </si>
  <si>
    <t>ดอกเบี้ยที่จ่ายเงินกู้ ทั้งปี 2553 ตั้งแต่ ม.ค. - ธ.ค. 2553 หรือ</t>
  </si>
  <si>
    <t>คูณ</t>
  </si>
  <si>
    <t>อัตราเงินเฉลี่ยคืน ตามที่สหกรณ์ ประกาศในปีนั้นๆ</t>
  </si>
  <si>
    <t>ตัวอย่าง</t>
  </si>
  <si>
    <t>เริ่มกู้ พ.ค. 2553</t>
  </si>
  <si>
    <t>เงินต้นคงเหลือ</t>
  </si>
  <si>
    <t>ดอกเบี้ยปี 53</t>
  </si>
  <si>
    <t>ส่งต้น</t>
  </si>
  <si>
    <t>เดือน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</si>
  <si>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</si>
  <si>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</si>
  <si>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</si>
  <si>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</si>
  <si>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</si>
  <si>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</si>
  <si>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</si>
  <si>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</si>
  <si>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รวมดอกเบี้ย</t>
  </si>
  <si>
    <t xml:space="preserve">คูณ </t>
  </si>
  <si>
    <t>เท่ากับ</t>
  </si>
  <si>
    <t xml:space="preserve">เงินเฉลี่ยคืนเท่ากับ </t>
  </si>
  <si>
    <t>เงินเฉลี่ยคืนคือ  15,539.62  * (อัตราเงินเฉลี่ยคืนที่ประกาศ) สมมุติ 8%</t>
  </si>
  <si>
    <t>วิธีคิดเงินปันผล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</si>
</sst>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&quot;฿&quot;#,##0.00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1" fillId="20" borderId="5" applyNumberFormat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16" borderId="0" xfId="0" applyFill="1" applyAlignment="1">
      <alignment/>
    </xf>
    <xf numFmtId="0" fontId="0" fillId="33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4" fontId="0" fillId="16" borderId="10" xfId="0" applyNumberFormat="1" applyFill="1" applyBorder="1" applyAlignment="1">
      <alignment/>
    </xf>
    <xf numFmtId="0" fontId="35" fillId="16" borderId="0" xfId="0" applyFont="1" applyFill="1" applyAlignment="1">
      <alignment/>
    </xf>
    <xf numFmtId="14" fontId="0" fillId="12" borderId="10" xfId="0" applyNumberFormat="1" applyFill="1" applyBorder="1" applyAlignment="1">
      <alignment horizontal="center"/>
    </xf>
    <xf numFmtId="0" fontId="0" fillId="12" borderId="10" xfId="0" applyFill="1" applyBorder="1" applyAlignment="1">
      <alignment/>
    </xf>
    <xf numFmtId="0" fontId="35" fillId="16" borderId="10" xfId="0" applyFont="1" applyFill="1" applyBorder="1" applyAlignment="1">
      <alignment/>
    </xf>
    <xf numFmtId="0" fontId="35" fillId="34" borderId="10" xfId="0" applyFont="1" applyFill="1" applyBorder="1" applyAlignment="1">
      <alignment/>
    </xf>
    <xf numFmtId="0" fontId="35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10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9" borderId="10" xfId="0" applyNumberForma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8" borderId="0" xfId="0" applyFill="1" applyBorder="1" applyAlignment="1">
      <alignment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36" fillId="16" borderId="0" xfId="0" applyFont="1" applyFill="1" applyAlignment="1">
      <alignment/>
    </xf>
    <xf numFmtId="0" fontId="0" fillId="8" borderId="10" xfId="0" applyFill="1" applyBorder="1" applyAlignment="1">
      <alignment horizontal="center"/>
    </xf>
    <xf numFmtId="4" fontId="0" fillId="33" borderId="0" xfId="0" applyNumberForma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G41" sqref="G41"/>
    </sheetView>
  </sheetViews>
  <sheetFormatPr defaultColWidth="9.140625" defaultRowHeight="15"/>
  <cols>
    <col min="1" max="1" width="22.28125" style="0" customWidth="1"/>
    <col min="2" max="2" width="13.140625" style="0" customWidth="1"/>
    <col min="3" max="3" width="13.00390625" style="0" customWidth="1"/>
    <col min="4" max="4" width="12.28125" style="0" customWidth="1"/>
  </cols>
  <sheetData>
    <row r="1" spans="1:8" ht="14.25">
      <c r="A1" s="8" t="s">
        <v>36</v>
      </c>
      <c r="B1" s="2"/>
      <c r="C1" s="2"/>
      <c r="D1" s="2"/>
      <c r="E1" s="2"/>
      <c r="F1" s="2"/>
      <c r="G1" s="2"/>
      <c r="H1" s="2"/>
    </row>
    <row r="3" spans="1:5" ht="14.25">
      <c r="A3" t="s">
        <v>0</v>
      </c>
      <c r="D3" s="15">
        <v>6000</v>
      </c>
      <c r="E3" s="15" t="s">
        <v>3</v>
      </c>
    </row>
    <row r="4" ht="14.25">
      <c r="A4" t="s">
        <v>1</v>
      </c>
    </row>
    <row r="5" spans="1:7" ht="14.25">
      <c r="A5" t="s">
        <v>2</v>
      </c>
      <c r="E5" s="2">
        <f>D3*0.065</f>
        <v>390</v>
      </c>
      <c r="F5" t="s">
        <v>3</v>
      </c>
      <c r="G5" t="s">
        <v>5</v>
      </c>
    </row>
    <row r="7" spans="1:3" ht="14.25">
      <c r="A7" s="10" t="s">
        <v>4</v>
      </c>
      <c r="B7" s="3" t="s">
        <v>10</v>
      </c>
      <c r="C7" s="16" t="s">
        <v>11</v>
      </c>
    </row>
    <row r="8" spans="1:4" ht="14.25">
      <c r="A8" s="9">
        <v>238536</v>
      </c>
      <c r="B8" s="6">
        <v>500</v>
      </c>
      <c r="C8" s="7">
        <f>B8*0.065*11/12</f>
        <v>29.791666666666668</v>
      </c>
      <c r="D8" s="5" t="s">
        <v>6</v>
      </c>
    </row>
    <row r="9" spans="1:4" ht="14.25">
      <c r="A9" s="9">
        <v>238564</v>
      </c>
      <c r="B9" s="6">
        <v>500</v>
      </c>
      <c r="C9" s="7">
        <f>B9*0.065*10/12</f>
        <v>27.083333333333332</v>
      </c>
      <c r="D9" s="5" t="s">
        <v>6</v>
      </c>
    </row>
    <row r="10" spans="1:4" ht="14.25">
      <c r="A10" s="9">
        <v>238595</v>
      </c>
      <c r="B10" s="6">
        <v>500</v>
      </c>
      <c r="C10" s="7">
        <f>B10*0.065*9/12</f>
        <v>24.375</v>
      </c>
      <c r="D10" s="5" t="s">
        <v>6</v>
      </c>
    </row>
    <row r="11" spans="1:4" ht="14.25">
      <c r="A11" s="9">
        <v>238625</v>
      </c>
      <c r="B11" s="6">
        <v>500</v>
      </c>
      <c r="C11" s="7">
        <f>B11*0.065*8/12</f>
        <v>21.666666666666668</v>
      </c>
      <c r="D11" s="5" t="s">
        <v>6</v>
      </c>
    </row>
    <row r="12" spans="1:4" ht="14.25">
      <c r="A12" s="9">
        <v>238656</v>
      </c>
      <c r="B12" s="6">
        <v>500</v>
      </c>
      <c r="C12" s="7">
        <f>B12*0.065*7/12</f>
        <v>18.958333333333332</v>
      </c>
      <c r="D12" s="5" t="s">
        <v>6</v>
      </c>
    </row>
    <row r="13" spans="1:4" ht="14.25">
      <c r="A13" s="9">
        <v>238686</v>
      </c>
      <c r="B13" s="6">
        <v>500</v>
      </c>
      <c r="C13" s="7">
        <f>B13*0.065*6/12</f>
        <v>16.25</v>
      </c>
      <c r="D13" s="5" t="s">
        <v>6</v>
      </c>
    </row>
    <row r="14" spans="1:4" ht="14.25">
      <c r="A14" s="9">
        <v>238717</v>
      </c>
      <c r="B14" s="6">
        <v>500</v>
      </c>
      <c r="C14" s="7">
        <f>B14*0.065*5/12</f>
        <v>13.541666666666666</v>
      </c>
      <c r="D14" s="5" t="s">
        <v>6</v>
      </c>
    </row>
    <row r="15" spans="1:4" ht="14.25">
      <c r="A15" s="9">
        <v>238748</v>
      </c>
      <c r="B15" s="6">
        <v>500</v>
      </c>
      <c r="C15" s="7">
        <f>B15*0.065*4/12</f>
        <v>10.833333333333334</v>
      </c>
      <c r="D15" s="5" t="s">
        <v>6</v>
      </c>
    </row>
    <row r="16" spans="1:4" ht="14.25">
      <c r="A16" s="9">
        <v>238778</v>
      </c>
      <c r="B16" s="6">
        <v>500</v>
      </c>
      <c r="C16" s="7">
        <f>B16*0.065*3/12</f>
        <v>8.125</v>
      </c>
      <c r="D16" s="5" t="s">
        <v>6</v>
      </c>
    </row>
    <row r="17" spans="1:4" ht="14.25">
      <c r="A17" s="9">
        <v>238809</v>
      </c>
      <c r="B17" s="6">
        <v>500</v>
      </c>
      <c r="C17" s="7">
        <f>B17*0.065*2/12</f>
        <v>5.416666666666667</v>
      </c>
      <c r="D17" s="5" t="s">
        <v>6</v>
      </c>
    </row>
    <row r="18" spans="1:4" ht="14.25">
      <c r="A18" s="9">
        <v>238839</v>
      </c>
      <c r="B18" s="6">
        <v>500</v>
      </c>
      <c r="C18" s="7">
        <f>B18*0.065*1/12</f>
        <v>2.7083333333333335</v>
      </c>
      <c r="D18" s="5" t="s">
        <v>6</v>
      </c>
    </row>
    <row r="19" ht="14.25">
      <c r="A19" s="9">
        <v>238870</v>
      </c>
    </row>
    <row r="20" spans="1:4" ht="14.25">
      <c r="A20" s="13" t="s">
        <v>7</v>
      </c>
      <c r="C20" s="11">
        <f>SUM(C8:C19)</f>
        <v>178.75</v>
      </c>
      <c r="D20" s="14" t="s">
        <v>3</v>
      </c>
    </row>
    <row r="21" spans="1:4" ht="14.25">
      <c r="A21" s="13" t="s">
        <v>8</v>
      </c>
      <c r="C21" s="11">
        <v>390</v>
      </c>
      <c r="D21" s="14" t="s">
        <v>3</v>
      </c>
    </row>
    <row r="22" spans="1:4" ht="14.25">
      <c r="A22" s="13" t="s">
        <v>9</v>
      </c>
      <c r="C22" s="12">
        <f>SUM(C20:C21)</f>
        <v>568.75</v>
      </c>
      <c r="D22" s="14" t="s">
        <v>3</v>
      </c>
    </row>
    <row r="25" spans="1:8" ht="14.25">
      <c r="A25" s="8" t="s">
        <v>12</v>
      </c>
      <c r="B25" s="2"/>
      <c r="C25" s="2"/>
      <c r="D25" s="2"/>
      <c r="E25" s="2"/>
      <c r="F25" s="2"/>
      <c r="G25" s="2"/>
      <c r="H25" s="2"/>
    </row>
    <row r="27" ht="14.25">
      <c r="A27" t="s">
        <v>14</v>
      </c>
    </row>
    <row r="28" spans="1:5" ht="14.25">
      <c r="A28" t="s">
        <v>13</v>
      </c>
      <c r="D28" t="s">
        <v>15</v>
      </c>
      <c r="E28" t="s">
        <v>16</v>
      </c>
    </row>
    <row r="30" ht="14.25">
      <c r="A30" t="s">
        <v>17</v>
      </c>
    </row>
    <row r="31" ht="14.25">
      <c r="A31" t="s">
        <v>18</v>
      </c>
    </row>
    <row r="33" ht="14.25">
      <c r="D33" s="4" t="s">
        <v>19</v>
      </c>
    </row>
    <row r="34" spans="1:4" ht="14.25">
      <c r="A34" s="18" t="s">
        <v>22</v>
      </c>
      <c r="B34" s="18" t="s">
        <v>21</v>
      </c>
      <c r="C34" s="18" t="s">
        <v>20</v>
      </c>
      <c r="D34" s="21">
        <v>300000</v>
      </c>
    </row>
    <row r="35" spans="1:4" ht="14.25">
      <c r="A35" s="28" t="s">
        <v>23</v>
      </c>
      <c r="B35" s="20">
        <v>3120</v>
      </c>
      <c r="C35" s="19">
        <f>D34*0.075*47/365</f>
        <v>2897.2602739726026</v>
      </c>
      <c r="D35" s="22">
        <f>D34-B35</f>
        <v>296880</v>
      </c>
    </row>
    <row r="36" spans="1:4" ht="14.25">
      <c r="A36" s="28" t="s">
        <v>24</v>
      </c>
      <c r="B36" s="20">
        <v>3120</v>
      </c>
      <c r="C36" s="19">
        <f>D35*0.075*30/365</f>
        <v>1830.0821917808219</v>
      </c>
      <c r="D36" s="22">
        <f>D35-B36</f>
        <v>293760</v>
      </c>
    </row>
    <row r="37" spans="1:4" ht="14.25">
      <c r="A37" s="28" t="s">
        <v>25</v>
      </c>
      <c r="B37" s="20">
        <v>3120</v>
      </c>
      <c r="C37" s="19">
        <f>D36*0.075*31/365</f>
        <v>1871.2109589041097</v>
      </c>
      <c r="D37" s="22">
        <f aca="true" t="shared" si="0" ref="D37:D42">D36-B37</f>
        <v>290640</v>
      </c>
    </row>
    <row r="38" spans="1:4" ht="14.25">
      <c r="A38" s="28" t="s">
        <v>26</v>
      </c>
      <c r="B38" s="20">
        <v>3120</v>
      </c>
      <c r="C38" s="19">
        <f>D37*0.075*31/365</f>
        <v>1851.33698630137</v>
      </c>
      <c r="D38" s="22">
        <f t="shared" si="0"/>
        <v>287520</v>
      </c>
    </row>
    <row r="39" spans="1:4" ht="14.25">
      <c r="A39" s="28" t="s">
        <v>27</v>
      </c>
      <c r="B39" s="20">
        <v>3120</v>
      </c>
      <c r="C39" s="19">
        <f>D38*0.075*30/365</f>
        <v>1772.3835616438357</v>
      </c>
      <c r="D39" s="22">
        <f t="shared" si="0"/>
        <v>284400</v>
      </c>
    </row>
    <row r="40" spans="1:4" ht="14.25">
      <c r="A40" s="28" t="s">
        <v>28</v>
      </c>
      <c r="B40" s="20">
        <v>3120</v>
      </c>
      <c r="C40" s="19">
        <f>D39*0.075*31/365</f>
        <v>1811.5890410958905</v>
      </c>
      <c r="D40" s="22">
        <f t="shared" si="0"/>
        <v>281280</v>
      </c>
    </row>
    <row r="41" spans="1:4" ht="14.25">
      <c r="A41" s="28" t="s">
        <v>29</v>
      </c>
      <c r="B41" s="20">
        <v>3120</v>
      </c>
      <c r="C41" s="19">
        <f>D40*0.075*30/365</f>
        <v>1733.9178082191781</v>
      </c>
      <c r="D41" s="22">
        <f t="shared" si="0"/>
        <v>278160</v>
      </c>
    </row>
    <row r="42" spans="1:4" ht="14.25">
      <c r="A42" s="28" t="s">
        <v>30</v>
      </c>
      <c r="B42" s="20">
        <v>3120</v>
      </c>
      <c r="C42" s="19">
        <f>D41*0.075*31/365</f>
        <v>1771.841095890411</v>
      </c>
      <c r="D42" s="22">
        <f t="shared" si="0"/>
        <v>275040</v>
      </c>
    </row>
    <row r="43" spans="1:4" ht="14.25">
      <c r="A43" s="17" t="s">
        <v>31</v>
      </c>
      <c r="B43" s="5"/>
      <c r="C43" s="23">
        <f>SUM(C35:C42)</f>
        <v>15539.62191780822</v>
      </c>
      <c r="D43" s="5"/>
    </row>
    <row r="45" ht="14.25">
      <c r="A45" s="24" t="s">
        <v>35</v>
      </c>
    </row>
    <row r="47" spans="2:7" ht="14.25">
      <c r="B47" s="29">
        <v>15539.62</v>
      </c>
      <c r="C47" s="25" t="s">
        <v>32</v>
      </c>
      <c r="D47" s="26">
        <v>0.08</v>
      </c>
      <c r="E47" s="1" t="s">
        <v>33</v>
      </c>
      <c r="F47" s="1">
        <f>B47*D47</f>
        <v>1243.1696000000002</v>
      </c>
      <c r="G47" s="1" t="s">
        <v>3</v>
      </c>
    </row>
    <row r="48" spans="2:5" ht="14.25">
      <c r="B48" s="1" t="s">
        <v>34</v>
      </c>
      <c r="C48" s="1"/>
      <c r="D48" s="27">
        <v>1243.17</v>
      </c>
      <c r="E48" s="2" t="s">
        <v>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2010-12-15T13:11:33Z</dcterms:created>
  <dcterms:modified xsi:type="dcterms:W3CDTF">2010-12-15T13:40:59Z</dcterms:modified>
  <cp:category/>
  <cp:version/>
  <cp:contentType/>
  <cp:contentStatus/>
</cp:coreProperties>
</file>